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576" windowHeight="12120" activeTab="1"/>
  </bookViews>
  <sheets>
    <sheet name="sensitivity" sheetId="1" r:id="rId1"/>
    <sheet name="calculator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<sst xmlns="http://schemas.openxmlformats.org/spreadsheetml/2006/main" count="67" uniqueCount="38">
  <si>
    <t>Standard variety</t>
  </si>
  <si>
    <t>Roundup Ready variety</t>
  </si>
  <si>
    <t>Pounds of seed per acre</t>
  </si>
  <si>
    <t>Yield in seeding year (t/a DM)</t>
  </si>
  <si>
    <t>Total cost per ton of hay seeding year</t>
  </si>
  <si>
    <t>Number of herbicide applications</t>
  </si>
  <si>
    <t>Number of harvests</t>
  </si>
  <si>
    <t>Harvesting costs per acre per harvest</t>
  </si>
  <si>
    <t>Fixed costs per acre per year</t>
  </si>
  <si>
    <t>Total seed and herbicide cost per ton of hay</t>
  </si>
  <si>
    <t>Yield depression from pursuit/raptor (t/a DM)</t>
  </si>
  <si>
    <t>Seeding Year Production Costs/Results</t>
  </si>
  <si>
    <t>Economics of Roundup Ready Alfalfa in Seeding Year</t>
  </si>
  <si>
    <t>Seed cost/ 50 lb bag ($)</t>
  </si>
  <si>
    <t>Herbicide cost ($/acre/application)</t>
  </si>
  <si>
    <t>Herbicide application cost ($/acre)</t>
  </si>
  <si>
    <t xml:space="preserve">Expected stand life (yrs including seeding year) </t>
  </si>
  <si>
    <t xml:space="preserve">    (Assuming $250 fixed and harvesting costs)</t>
  </si>
  <si>
    <t>Profit per acre - seeding year</t>
  </si>
  <si>
    <t>Put your numbers into columns B or C</t>
  </si>
  <si>
    <r>
      <t>Seed cost (prorated + tech fee) per acre</t>
    </r>
    <r>
      <rPr>
        <vertAlign val="superscript"/>
        <sz val="10"/>
        <rFont val="Arial"/>
        <family val="2"/>
      </rPr>
      <t>*</t>
    </r>
  </si>
  <si>
    <r>
      <t>*</t>
    </r>
    <r>
      <rPr>
        <sz val="10"/>
        <rFont val="Arial"/>
        <family val="0"/>
      </rPr>
      <t>Note: spreadsheet prorates seed cost over life of stand but figures full technology fee against seeding year.</t>
    </r>
  </si>
  <si>
    <t>sensitivity of price factors</t>
  </si>
  <si>
    <t>% increase</t>
  </si>
  <si>
    <t>seed cost</t>
  </si>
  <si>
    <t>base</t>
  </si>
  <si>
    <t>$200/bag</t>
  </si>
  <si>
    <t>Profit per acre</t>
  </si>
  <si>
    <t>12 lbs at 4/lb</t>
  </si>
  <si>
    <t>3 t/a</t>
  </si>
  <si>
    <t>seeding rate</t>
  </si>
  <si>
    <t>yield</t>
  </si>
  <si>
    <t>stand life*</t>
  </si>
  <si>
    <t>12,3,4,5,6 yrs</t>
  </si>
  <si>
    <t>yrs</t>
  </si>
  <si>
    <t>Value of ease of roundup use ($/acre)</t>
  </si>
  <si>
    <t>Technology fee/bag ($/bag)</t>
  </si>
  <si>
    <t>Value of hay/haylage (per ton DM)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</si>
</sst>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13"/>
      <name val="Arial"/>
      <family val="0"/>
    </font>
    <font>
      <sz val="10"/>
      <color indexed="15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34" borderId="10" xfId="0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164" fontId="0" fillId="34" borderId="15" xfId="0" applyNumberFormat="1" applyFill="1" applyBorder="1" applyAlignment="1">
      <alignment/>
    </xf>
    <xf numFmtId="0" fontId="7" fillId="0" borderId="0" xfId="0" applyFont="1" applyAlignment="1">
      <alignment wrapText="1"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24"/>
          <c:w val="0.689"/>
          <c:h val="0.894"/>
        </c:manualLayout>
      </c:layout>
      <c:lineChart>
        <c:grouping val="standard"/>
        <c:varyColors val="0"/>
        <c:ser>
          <c:idx val="1"/>
          <c:order val="0"/>
          <c:tx>
            <c:v>seed cost, $/bag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sensitivity!$B$5:$B$10</c:f>
              <c:numCache/>
            </c:numRef>
          </c:cat>
          <c:val>
            <c:numRef>
              <c:f>sensitivity!$C$5:$C$10</c:f>
              <c:numCache/>
            </c:numRef>
          </c:val>
          <c:smooth val="0"/>
        </c:ser>
        <c:ser>
          <c:idx val="2"/>
          <c:order val="1"/>
          <c:tx>
            <c:v>seeding rate, lb/a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sensitivity!$B$5:$B$10</c:f>
              <c:numCache/>
            </c:numRef>
          </c:cat>
          <c:val>
            <c:numRef>
              <c:f>sensitivity!$D$5:$D$10</c:f>
              <c:numCache/>
            </c:numRef>
          </c:val>
          <c:smooth val="0"/>
        </c:ser>
        <c:ser>
          <c:idx val="3"/>
          <c:order val="2"/>
          <c:tx>
            <c:v>yield, t/a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sensitivity!$B$5:$B$10</c:f>
              <c:numCache/>
            </c:numRef>
          </c:cat>
          <c:val>
            <c:numRef>
              <c:f>sensitivity!$E$5:$E$10</c:f>
              <c:numCache/>
            </c:numRef>
          </c:val>
          <c:smooth val="0"/>
        </c:ser>
        <c:ser>
          <c:idx val="4"/>
          <c:order val="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sensitivity!$B$5:$B$10</c:f>
              <c:numCache/>
            </c:numRef>
          </c:cat>
          <c:val>
            <c:numRef>
              <c:f>sensitivity!$F$5:$F$10</c:f>
              <c:numCache/>
            </c:numRef>
          </c:val>
          <c:smooth val="0"/>
        </c:ser>
        <c:marker val="1"/>
        <c:axId val="27741799"/>
        <c:axId val="48349600"/>
      </c:lineChart>
      <c:catAx>
        <c:axId val="2774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increase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49600"/>
        <c:crosses val="autoZero"/>
        <c:auto val="1"/>
        <c:lblOffset val="100"/>
        <c:tickLblSkip val="1"/>
        <c:noMultiLvlLbl val="0"/>
      </c:catAx>
      <c:valAx>
        <c:axId val="48349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Increased return per acre ($/A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417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34375"/>
          <c:w val="0.229"/>
          <c:h val="0.2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13</xdr:row>
      <xdr:rowOff>47625</xdr:rowOff>
    </xdr:from>
    <xdr:to>
      <xdr:col>20</xdr:col>
      <xdr:colOff>485775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6924675" y="2152650"/>
        <a:ext cx="57531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zoomScalePageLayoutView="0" workbookViewId="0" topLeftCell="A1">
      <selection activeCell="B29" sqref="B29:F34"/>
    </sheetView>
  </sheetViews>
  <sheetFormatPr defaultColWidth="9.140625" defaultRowHeight="12.75"/>
  <sheetData>
    <row r="2" ht="12.75">
      <c r="B2" t="s">
        <v>22</v>
      </c>
    </row>
    <row r="3" ht="12.75">
      <c r="C3" t="s">
        <v>27</v>
      </c>
    </row>
    <row r="4" spans="2:9" ht="12.75">
      <c r="B4" t="s">
        <v>23</v>
      </c>
      <c r="C4" t="s">
        <v>24</v>
      </c>
      <c r="D4" t="s">
        <v>30</v>
      </c>
      <c r="E4" t="s">
        <v>31</v>
      </c>
      <c r="F4" t="s">
        <v>32</v>
      </c>
      <c r="G4" t="s">
        <v>34</v>
      </c>
      <c r="I4" t="s">
        <v>31</v>
      </c>
    </row>
    <row r="5" spans="2:10" ht="12.75">
      <c r="B5">
        <v>0</v>
      </c>
      <c r="C5">
        <v>122</v>
      </c>
      <c r="D5">
        <v>122</v>
      </c>
      <c r="E5">
        <v>22</v>
      </c>
      <c r="F5">
        <v>122</v>
      </c>
      <c r="G5">
        <v>3</v>
      </c>
      <c r="I5">
        <v>3</v>
      </c>
      <c r="J5">
        <v>0</v>
      </c>
    </row>
    <row r="6" spans="2:10" ht="12.75">
      <c r="B6">
        <v>10</v>
      </c>
      <c r="C6">
        <v>120.4</v>
      </c>
      <c r="D6">
        <v>120.4</v>
      </c>
      <c r="E6">
        <v>52</v>
      </c>
      <c r="F6">
        <v>126</v>
      </c>
      <c r="G6">
        <v>4</v>
      </c>
      <c r="I6">
        <v>3.3</v>
      </c>
      <c r="J6">
        <v>0.1</v>
      </c>
    </row>
    <row r="7" spans="2:10" ht="12.75">
      <c r="B7">
        <v>20</v>
      </c>
      <c r="C7">
        <v>118.8</v>
      </c>
      <c r="D7">
        <v>118.8</v>
      </c>
      <c r="E7">
        <v>82</v>
      </c>
      <c r="F7">
        <v>128.4</v>
      </c>
      <c r="G7">
        <v>5</v>
      </c>
      <c r="I7">
        <v>3.6</v>
      </c>
      <c r="J7">
        <v>0.2</v>
      </c>
    </row>
    <row r="8" spans="2:10" ht="12.75">
      <c r="B8">
        <v>30</v>
      </c>
      <c r="C8">
        <v>117.2</v>
      </c>
      <c r="D8">
        <v>117.2</v>
      </c>
      <c r="E8">
        <v>112</v>
      </c>
      <c r="F8">
        <v>130</v>
      </c>
      <c r="G8">
        <v>6</v>
      </c>
      <c r="I8">
        <v>4.2</v>
      </c>
      <c r="J8">
        <v>0.3</v>
      </c>
    </row>
    <row r="9" spans="2:10" ht="12.75">
      <c r="B9">
        <v>40</v>
      </c>
      <c r="C9">
        <v>115.6</v>
      </c>
      <c r="D9">
        <v>115.6</v>
      </c>
      <c r="E9">
        <v>142</v>
      </c>
      <c r="F9">
        <v>131.14</v>
      </c>
      <c r="G9">
        <v>7</v>
      </c>
      <c r="I9">
        <v>4.5</v>
      </c>
      <c r="J9">
        <v>0.4</v>
      </c>
    </row>
    <row r="10" spans="2:10" ht="12.75">
      <c r="B10">
        <v>50</v>
      </c>
      <c r="C10">
        <v>114</v>
      </c>
      <c r="D10">
        <v>114</v>
      </c>
      <c r="E10">
        <v>172</v>
      </c>
      <c r="J10">
        <v>0.5</v>
      </c>
    </row>
    <row r="11" spans="2:6" ht="12.75">
      <c r="B11" t="s">
        <v>25</v>
      </c>
      <c r="C11" t="s">
        <v>26</v>
      </c>
      <c r="D11" t="s">
        <v>28</v>
      </c>
      <c r="E11" t="s">
        <v>29</v>
      </c>
      <c r="F11">
        <v>3</v>
      </c>
    </row>
    <row r="13" ht="12.75">
      <c r="F13" t="s">
        <v>33</v>
      </c>
    </row>
    <row r="14" ht="12.75">
      <c r="B14" t="s">
        <v>22</v>
      </c>
    </row>
    <row r="15" ht="12.75">
      <c r="C15" t="s">
        <v>27</v>
      </c>
    </row>
    <row r="16" spans="2:9" ht="12.75">
      <c r="B16" t="s">
        <v>23</v>
      </c>
      <c r="C16" t="s">
        <v>24</v>
      </c>
      <c r="D16" t="s">
        <v>30</v>
      </c>
      <c r="E16" t="s">
        <v>31</v>
      </c>
      <c r="F16" t="s">
        <v>32</v>
      </c>
      <c r="G16" t="s">
        <v>34</v>
      </c>
      <c r="I16" t="s">
        <v>31</v>
      </c>
    </row>
    <row r="17" spans="2:10" ht="12.75">
      <c r="B17">
        <v>0</v>
      </c>
      <c r="C17">
        <v>126</v>
      </c>
      <c r="D17">
        <v>126</v>
      </c>
      <c r="E17">
        <v>26</v>
      </c>
      <c r="F17">
        <v>122</v>
      </c>
      <c r="G17">
        <v>3</v>
      </c>
      <c r="I17">
        <v>3</v>
      </c>
      <c r="J17">
        <v>0</v>
      </c>
    </row>
    <row r="18" spans="2:10" ht="12.75">
      <c r="B18">
        <v>10</v>
      </c>
      <c r="C18">
        <v>124.8</v>
      </c>
      <c r="D18">
        <v>124.8</v>
      </c>
      <c r="E18">
        <v>56</v>
      </c>
      <c r="F18">
        <v>126</v>
      </c>
      <c r="G18">
        <v>4</v>
      </c>
      <c r="I18">
        <v>3.3</v>
      </c>
      <c r="J18">
        <v>0.1</v>
      </c>
    </row>
    <row r="19" spans="2:10" ht="12.75">
      <c r="B19">
        <v>20</v>
      </c>
      <c r="C19">
        <v>123.6</v>
      </c>
      <c r="D19">
        <v>123.6</v>
      </c>
      <c r="E19">
        <v>86</v>
      </c>
      <c r="F19">
        <v>128.4</v>
      </c>
      <c r="G19">
        <v>5</v>
      </c>
      <c r="I19">
        <v>3.6</v>
      </c>
      <c r="J19">
        <v>0.2</v>
      </c>
    </row>
    <row r="20" spans="2:10" ht="12.75">
      <c r="B20">
        <v>30</v>
      </c>
      <c r="C20">
        <v>122.4</v>
      </c>
      <c r="D20">
        <v>122.4</v>
      </c>
      <c r="E20">
        <v>116</v>
      </c>
      <c r="F20">
        <v>130</v>
      </c>
      <c r="G20">
        <v>6</v>
      </c>
      <c r="I20">
        <v>4.2</v>
      </c>
      <c r="J20">
        <v>0.3</v>
      </c>
    </row>
    <row r="21" spans="2:10" ht="12.75">
      <c r="B21">
        <v>40</v>
      </c>
      <c r="C21">
        <v>121.2</v>
      </c>
      <c r="D21">
        <v>121.2</v>
      </c>
      <c r="E21">
        <v>146</v>
      </c>
      <c r="F21">
        <v>131.14</v>
      </c>
      <c r="G21">
        <v>7</v>
      </c>
      <c r="I21">
        <v>4.5</v>
      </c>
      <c r="J21">
        <v>0.4</v>
      </c>
    </row>
    <row r="22" spans="2:10" ht="12.75">
      <c r="B22">
        <v>50</v>
      </c>
      <c r="C22">
        <v>120</v>
      </c>
      <c r="D22">
        <v>120</v>
      </c>
      <c r="E22">
        <v>176</v>
      </c>
      <c r="J22">
        <v>0.5</v>
      </c>
    </row>
    <row r="23" spans="2:6" ht="12.75">
      <c r="B23" t="s">
        <v>25</v>
      </c>
      <c r="C23" t="s">
        <v>26</v>
      </c>
      <c r="D23" t="s">
        <v>28</v>
      </c>
      <c r="E23" t="s">
        <v>29</v>
      </c>
      <c r="F23">
        <v>4</v>
      </c>
    </row>
    <row r="26" ht="12.75">
      <c r="B26" t="s">
        <v>22</v>
      </c>
    </row>
    <row r="27" ht="12.75">
      <c r="C27" t="s">
        <v>27</v>
      </c>
    </row>
    <row r="28" spans="2:9" ht="12.75">
      <c r="B28" t="s">
        <v>23</v>
      </c>
      <c r="C28" t="s">
        <v>24</v>
      </c>
      <c r="D28" t="s">
        <v>30</v>
      </c>
      <c r="E28" t="s">
        <v>31</v>
      </c>
      <c r="F28" t="s">
        <v>32</v>
      </c>
      <c r="G28" t="s">
        <v>34</v>
      </c>
      <c r="I28" t="s">
        <v>31</v>
      </c>
    </row>
    <row r="29" spans="2:10" ht="12.75">
      <c r="B29">
        <v>0</v>
      </c>
      <c r="C29">
        <v>126</v>
      </c>
      <c r="D29">
        <v>126</v>
      </c>
      <c r="E29">
        <v>122</v>
      </c>
      <c r="F29">
        <v>122</v>
      </c>
      <c r="G29">
        <v>3</v>
      </c>
      <c r="I29">
        <v>4</v>
      </c>
      <c r="J29">
        <v>0</v>
      </c>
    </row>
    <row r="30" spans="2:10" ht="12.75">
      <c r="B30">
        <v>10</v>
      </c>
      <c r="C30">
        <v>124.8</v>
      </c>
      <c r="D30">
        <v>124.8</v>
      </c>
      <c r="E30">
        <v>162</v>
      </c>
      <c r="F30">
        <v>126</v>
      </c>
      <c r="G30">
        <v>4</v>
      </c>
      <c r="I30">
        <v>4.4</v>
      </c>
      <c r="J30">
        <v>0.1</v>
      </c>
    </row>
    <row r="31" spans="2:10" ht="12.75">
      <c r="B31">
        <v>20</v>
      </c>
      <c r="C31">
        <v>123.6</v>
      </c>
      <c r="D31">
        <v>123.6</v>
      </c>
      <c r="E31">
        <v>202</v>
      </c>
      <c r="F31">
        <v>128.4</v>
      </c>
      <c r="G31">
        <v>5</v>
      </c>
      <c r="I31">
        <v>4.8</v>
      </c>
      <c r="J31">
        <v>0.2</v>
      </c>
    </row>
    <row r="32" spans="2:10" ht="12.75">
      <c r="B32">
        <v>30</v>
      </c>
      <c r="C32">
        <v>122.4</v>
      </c>
      <c r="D32">
        <v>122.4</v>
      </c>
      <c r="E32">
        <v>242</v>
      </c>
      <c r="F32">
        <v>130</v>
      </c>
      <c r="G32">
        <v>6</v>
      </c>
      <c r="I32">
        <v>5.2</v>
      </c>
      <c r="J32">
        <v>0.3</v>
      </c>
    </row>
    <row r="33" spans="2:10" ht="12.75">
      <c r="B33">
        <v>40</v>
      </c>
      <c r="C33">
        <v>121.2</v>
      </c>
      <c r="D33">
        <v>121.2</v>
      </c>
      <c r="E33">
        <v>282</v>
      </c>
      <c r="F33">
        <v>131.14</v>
      </c>
      <c r="G33">
        <v>7</v>
      </c>
      <c r="I33">
        <v>5.6</v>
      </c>
      <c r="J33">
        <v>0.4</v>
      </c>
    </row>
    <row r="34" spans="2:10" ht="12.75">
      <c r="B34">
        <v>50</v>
      </c>
      <c r="C34">
        <v>120</v>
      </c>
      <c r="D34">
        <v>120</v>
      </c>
      <c r="E34">
        <v>322</v>
      </c>
      <c r="I34">
        <v>6</v>
      </c>
      <c r="J34">
        <v>0.5</v>
      </c>
    </row>
    <row r="35" spans="2:6" ht="12.75">
      <c r="B35" t="s">
        <v>25</v>
      </c>
      <c r="C35" t="s">
        <v>26</v>
      </c>
      <c r="D35" t="s">
        <v>28</v>
      </c>
      <c r="E35" t="s">
        <v>29</v>
      </c>
      <c r="F35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3">
      <selection activeCell="B17" sqref="B17"/>
    </sheetView>
  </sheetViews>
  <sheetFormatPr defaultColWidth="9.140625" defaultRowHeight="12.75"/>
  <cols>
    <col min="1" max="1" width="43.57421875" style="0" customWidth="1"/>
    <col min="2" max="2" width="9.28125" style="0" customWidth="1"/>
    <col min="3" max="3" width="9.00390625" style="0" customWidth="1"/>
    <col min="4" max="4" width="4.28125" style="0" customWidth="1"/>
  </cols>
  <sheetData>
    <row r="1" ht="15">
      <c r="A1" s="1" t="s">
        <v>12</v>
      </c>
    </row>
    <row r="2" s="3" customFormat="1" ht="12.75">
      <c r="A2" s="2"/>
    </row>
    <row r="3" spans="1:3" ht="39">
      <c r="A3" s="18" t="s">
        <v>19</v>
      </c>
      <c r="B3" s="16" t="s">
        <v>1</v>
      </c>
      <c r="C3" s="16" t="s">
        <v>0</v>
      </c>
    </row>
    <row r="4" spans="1:7" ht="12.75">
      <c r="A4" s="4" t="s">
        <v>13</v>
      </c>
      <c r="B4" s="5">
        <v>350</v>
      </c>
      <c r="C4" s="5">
        <v>300</v>
      </c>
      <c r="G4" s="22"/>
    </row>
    <row r="5" spans="1:3" ht="12.75">
      <c r="A5" s="4" t="s">
        <v>2</v>
      </c>
      <c r="B5" s="4">
        <v>12</v>
      </c>
      <c r="C5" s="4">
        <v>12</v>
      </c>
    </row>
    <row r="6" spans="1:3" ht="12.75">
      <c r="A6" s="4" t="s">
        <v>36</v>
      </c>
      <c r="B6" s="5">
        <v>125</v>
      </c>
      <c r="C6" s="5">
        <v>0</v>
      </c>
    </row>
    <row r="7" spans="1:3" ht="12.75">
      <c r="A7" s="4" t="s">
        <v>3</v>
      </c>
      <c r="B7" s="6">
        <v>3.7</v>
      </c>
      <c r="C7" s="6">
        <v>3.5</v>
      </c>
    </row>
    <row r="8" spans="1:3" ht="12.75">
      <c r="A8" s="4" t="s">
        <v>14</v>
      </c>
      <c r="B8" s="5">
        <v>8</v>
      </c>
      <c r="C8" s="5">
        <v>8</v>
      </c>
    </row>
    <row r="9" spans="1:3" ht="12.75">
      <c r="A9" s="4" t="s">
        <v>15</v>
      </c>
      <c r="B9" s="5">
        <v>10</v>
      </c>
      <c r="C9" s="5">
        <v>20</v>
      </c>
    </row>
    <row r="10" spans="1:6" ht="12.75">
      <c r="A10" s="4" t="s">
        <v>5</v>
      </c>
      <c r="B10" s="7">
        <v>1</v>
      </c>
      <c r="C10" s="7">
        <v>1</v>
      </c>
      <c r="F10" s="17"/>
    </row>
    <row r="11" spans="1:6" ht="12.75">
      <c r="A11" s="4" t="s">
        <v>35</v>
      </c>
      <c r="B11" s="5">
        <v>0</v>
      </c>
      <c r="C11" s="5">
        <v>0</v>
      </c>
      <c r="F11" s="17"/>
    </row>
    <row r="12" spans="1:3" ht="12.75">
      <c r="A12" s="4" t="s">
        <v>10</v>
      </c>
      <c r="B12" s="6">
        <v>0</v>
      </c>
      <c r="C12" s="6">
        <v>0.3</v>
      </c>
    </row>
    <row r="13" spans="1:3" ht="12.75">
      <c r="A13" s="4" t="s">
        <v>16</v>
      </c>
      <c r="B13" s="4">
        <v>3</v>
      </c>
      <c r="C13" s="4">
        <v>3</v>
      </c>
    </row>
    <row r="14" spans="1:3" ht="12.75">
      <c r="A14" s="4" t="s">
        <v>37</v>
      </c>
      <c r="B14" s="5">
        <v>150</v>
      </c>
      <c r="C14" s="5">
        <v>150</v>
      </c>
    </row>
    <row r="15" spans="1:3" ht="12.75">
      <c r="A15" s="4" t="s">
        <v>8</v>
      </c>
      <c r="B15" s="5">
        <v>250</v>
      </c>
      <c r="C15" s="5">
        <v>250</v>
      </c>
    </row>
    <row r="16" spans="1:3" ht="12.75">
      <c r="A16" s="4" t="s">
        <v>7</v>
      </c>
      <c r="B16" s="5">
        <v>45</v>
      </c>
      <c r="C16" s="5">
        <v>45</v>
      </c>
    </row>
    <row r="17" spans="1:3" ht="12.75">
      <c r="A17" s="4" t="s">
        <v>6</v>
      </c>
      <c r="B17" s="4">
        <v>2</v>
      </c>
      <c r="C17" s="4">
        <v>2</v>
      </c>
    </row>
    <row r="19" spans="1:3" ht="39">
      <c r="A19" s="19" t="s">
        <v>11</v>
      </c>
      <c r="B19" s="16" t="s">
        <v>1</v>
      </c>
      <c r="C19" s="16" t="s">
        <v>0</v>
      </c>
    </row>
    <row r="20" spans="1:3" ht="15">
      <c r="A20" s="8" t="s">
        <v>20</v>
      </c>
      <c r="B20" s="9">
        <f>(B4/(50/B5)/B13)+B6/(50/B5)</f>
        <v>58</v>
      </c>
      <c r="C20" s="9">
        <f>(C4/(50/C5)/C13)+C6/(50/C5)</f>
        <v>24</v>
      </c>
    </row>
    <row r="21" spans="1:3" ht="12.75">
      <c r="A21" s="10"/>
      <c r="B21" s="11"/>
      <c r="C21" s="12"/>
    </row>
    <row r="22" spans="1:3" ht="12.75">
      <c r="A22" s="10" t="s">
        <v>9</v>
      </c>
      <c r="B22" s="13">
        <f>(B20+((B8+B9)*B10)-B11)/(B7-B12)</f>
        <v>20.54054054054054</v>
      </c>
      <c r="C22" s="14">
        <f>(C20+((C8+C9)*C10)-C11)/(C7-C12)</f>
        <v>16.25</v>
      </c>
    </row>
    <row r="23" spans="1:3" ht="12.75">
      <c r="A23" s="10"/>
      <c r="B23" s="11"/>
      <c r="C23" s="12"/>
    </row>
    <row r="24" spans="1:3" ht="12.75">
      <c r="A24" s="10" t="s">
        <v>4</v>
      </c>
      <c r="B24" s="13">
        <f>(B15+B16*B17)/B7+B22</f>
        <v>112.43243243243242</v>
      </c>
      <c r="C24" s="14">
        <f>(C15+C16*C17)/C7+C22</f>
        <v>113.39285714285714</v>
      </c>
    </row>
    <row r="25" spans="1:3" ht="12.75">
      <c r="A25" s="11" t="s">
        <v>17</v>
      </c>
      <c r="B25" s="13"/>
      <c r="C25" s="14"/>
    </row>
    <row r="26" spans="1:3" ht="12.75">
      <c r="A26" s="10"/>
      <c r="B26" s="13"/>
      <c r="C26" s="14"/>
    </row>
    <row r="27" spans="1:3" ht="12.75">
      <c r="A27" s="15" t="s">
        <v>18</v>
      </c>
      <c r="B27" s="20">
        <f>B7*(B14-B24)</f>
        <v>139.00000000000006</v>
      </c>
      <c r="C27" s="20">
        <f>C7*(C14-C24)</f>
        <v>128.125</v>
      </c>
    </row>
    <row r="30" ht="27" customHeight="1">
      <c r="A30" s="21" t="s">
        <v>21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Wisconsin-Agronomy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Undersander</dc:creator>
  <cp:keywords/>
  <dc:description/>
  <cp:lastModifiedBy>Kevin Silveira</cp:lastModifiedBy>
  <dcterms:created xsi:type="dcterms:W3CDTF">2006-11-24T19:26:19Z</dcterms:created>
  <dcterms:modified xsi:type="dcterms:W3CDTF">2011-02-25T22:58:34Z</dcterms:modified>
  <cp:category/>
  <cp:version/>
  <cp:contentType/>
  <cp:contentStatus/>
</cp:coreProperties>
</file>